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5600" windowHeight="16000"/>
  </bookViews>
  <sheets>
    <sheet name="SPSMD Results" sheetId="5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5" l="1"/>
  <c r="C52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C26" i="5"/>
  <c r="C47" i="5"/>
  <c r="D45" i="5"/>
  <c r="D26" i="5"/>
  <c r="B26" i="5"/>
  <c r="D8" i="5"/>
  <c r="D9" i="5"/>
  <c r="D10" i="5"/>
  <c r="D11" i="5"/>
  <c r="D12" i="5"/>
  <c r="D13" i="5"/>
  <c r="D14" i="5"/>
  <c r="D15" i="5"/>
  <c r="D16" i="5"/>
  <c r="D17" i="5"/>
  <c r="D18" i="5"/>
  <c r="D19" i="5"/>
  <c r="D7" i="5"/>
  <c r="D21" i="5"/>
  <c r="C8" i="5"/>
  <c r="C9" i="5"/>
  <c r="C10" i="5"/>
  <c r="C11" i="5"/>
  <c r="C12" i="5"/>
  <c r="C13" i="5"/>
  <c r="C14" i="5"/>
  <c r="C15" i="5"/>
  <c r="C16" i="5"/>
  <c r="C17" i="5"/>
  <c r="C18" i="5"/>
  <c r="C19" i="5"/>
  <c r="C7" i="5"/>
  <c r="Q20" i="5"/>
  <c r="B19" i="5"/>
  <c r="B7" i="5"/>
  <c r="B8" i="5"/>
  <c r="B9" i="5"/>
  <c r="B21" i="5"/>
  <c r="B18" i="5"/>
  <c r="B17" i="5"/>
  <c r="B16" i="5"/>
  <c r="B15" i="5"/>
  <c r="B14" i="5"/>
  <c r="B13" i="5"/>
  <c r="B12" i="5"/>
  <c r="B11" i="5"/>
  <c r="B10" i="5"/>
  <c r="B48" i="5"/>
  <c r="C21" i="5"/>
  <c r="B47" i="5"/>
  <c r="C48" i="5"/>
  <c r="D48" i="5"/>
  <c r="D47" i="5"/>
</calcChain>
</file>

<file path=xl/sharedStrings.xml><?xml version="1.0" encoding="utf-8"?>
<sst xmlns="http://schemas.openxmlformats.org/spreadsheetml/2006/main" count="77" uniqueCount="58">
  <si>
    <t>All</t>
  </si>
  <si>
    <t>Min- 20000</t>
  </si>
  <si>
    <t>20001- 40000</t>
  </si>
  <si>
    <t>40001- 60000</t>
  </si>
  <si>
    <t>60001- 80000</t>
  </si>
  <si>
    <t>80001- 100000</t>
  </si>
  <si>
    <t>100001- 120000</t>
  </si>
  <si>
    <t>120001- 140000</t>
  </si>
  <si>
    <t>140001- 160000</t>
  </si>
  <si>
    <t>160001- 180000</t>
  </si>
  <si>
    <t>180001- 200000</t>
  </si>
  <si>
    <t>200001- Max</t>
  </si>
  <si>
    <t>Min-100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</si>
  <si>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</si>
  <si>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</si>
  <si>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</si>
  <si>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</si>
  <si>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</si>
  <si>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</si>
  <si>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</si>
  <si>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</si>
  <si>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</si>
  <si>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1001-1100</t>
  </si>
  <si>
    <t>1101-Max</t>
  </si>
  <si>
    <t>Min-60k</t>
  </si>
  <si>
    <t>60k-120k</t>
  </si>
  <si>
    <t>120k+</t>
  </si>
  <si>
    <t>&lt;$300</t>
  </si>
  <si>
    <t>Min - -600</t>
  </si>
  <si>
    <t>1 - 100</t>
  </si>
  <si>
    <t>101 - 200</t>
  </si>
  <si>
    <t>201 - 300</t>
  </si>
  <si>
    <t>301 - 400</t>
  </si>
  <si>
    <t>401 - 500</t>
  </si>
  <si>
    <t>501 - 600</t>
  </si>
  <si>
    <t>601 - 700</t>
  </si>
  <si>
    <t>701 - 800</t>
  </si>
  <si>
    <t>801 - 900</t>
  </si>
  <si>
    <t>901 - 1000</t>
  </si>
  <si>
    <t>1001 - 1100</t>
  </si>
  <si>
    <t>1101 - Max</t>
  </si>
  <si>
    <t>-499 - -400</t>
  </si>
  <si>
    <t>-399 - -300</t>
  </si>
  <si>
    <t>-299 - -200</t>
  </si>
  <si>
    <t>-199 - -100</t>
  </si>
  <si>
    <t>-99 - 0</t>
  </si>
  <si>
    <t>-599 - -500</t>
  </si>
  <si>
    <t>&lt;$0</t>
  </si>
  <si>
    <t>Receiving Rebate</t>
  </si>
  <si>
    <t>Number of Households (2018 Est.; Thousands)</t>
  </si>
  <si>
    <t>Household Annual Income Level</t>
  </si>
  <si>
    <t>Gross Carbon Tax Costs (Direct + Indirect; in Dollars)</t>
  </si>
  <si>
    <t>Number of Adult Individuals (2018 Est.; Thousands)</t>
  </si>
  <si>
    <t>No Rebate</t>
  </si>
  <si>
    <t>Source: Owncalculations from Statistics Canada's SPSM/D model (version 22.2)</t>
  </si>
  <si>
    <t>Carbon Tax Costs Net of Rebate (Direct + Indirect - Rebate; in Dollars)</t>
  </si>
  <si>
    <t>Total households</t>
  </si>
  <si>
    <t>Household paying more due to carbon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</si>
</sst>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left" wrapText="1"/>
    </xf>
    <xf numFmtId="9" fontId="5" fillId="2" borderId="2" xfId="1" applyFont="1" applyFill="1" applyBorder="1" applyAlignment="1">
      <alignment horizontal="center" vertic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27" workbookViewId="0">
      <selection activeCell="A53" sqref="A53"/>
    </sheetView>
  </sheetViews>
  <sheetFormatPr baseColWidth="10" defaultColWidth="8.83203125" defaultRowHeight="14" x14ac:dyDescent="0"/>
  <cols>
    <col min="1" max="1" width="55.6640625" style="1" customWidth="1"/>
    <col min="2" max="2" width="22.6640625" style="1" customWidth="1"/>
    <col min="3" max="4" width="17" style="1" customWidth="1"/>
    <col min="5" max="16384" width="8.83203125" style="1"/>
  </cols>
  <sheetData>
    <row r="1" spans="1:17" s="2" customFormat="1" ht="42">
      <c r="B1" s="2" t="s">
        <v>49</v>
      </c>
      <c r="C1" s="2" t="s">
        <v>52</v>
      </c>
      <c r="F1" s="6" t="s">
        <v>54</v>
      </c>
    </row>
    <row r="2" spans="1:17">
      <c r="A2" s="1" t="s">
        <v>48</v>
      </c>
      <c r="B2" s="1">
        <v>1182.3</v>
      </c>
      <c r="C2" s="1">
        <v>1423.6</v>
      </c>
    </row>
    <row r="3" spans="1:17">
      <c r="A3" s="1" t="s">
        <v>53</v>
      </c>
      <c r="B3" s="1">
        <v>618.5</v>
      </c>
      <c r="C3" s="1">
        <v>1941.8</v>
      </c>
    </row>
    <row r="5" spans="1:17">
      <c r="B5" s="9" t="s">
        <v>50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>
      <c r="A6" s="3" t="s">
        <v>51</v>
      </c>
      <c r="B6" s="1" t="s">
        <v>24</v>
      </c>
      <c r="C6" s="1" t="s">
        <v>25</v>
      </c>
      <c r="D6" s="1" t="s">
        <v>26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0</v>
      </c>
    </row>
    <row r="7" spans="1:17">
      <c r="A7" s="1" t="s">
        <v>12</v>
      </c>
      <c r="B7" s="1">
        <f t="shared" ref="B7:B19" si="0">SUM(F7:H7)</f>
        <v>88.300000000000011</v>
      </c>
      <c r="C7" s="1">
        <f>SUM(I7:K7)</f>
        <v>16.8</v>
      </c>
      <c r="D7" s="1">
        <f>SUM(L7:P7)</f>
        <v>1.4000000000000001</v>
      </c>
      <c r="F7" s="1">
        <v>28.3</v>
      </c>
      <c r="G7" s="1">
        <v>42.9</v>
      </c>
      <c r="H7" s="1">
        <v>17.100000000000001</v>
      </c>
      <c r="I7" s="1">
        <v>13.2</v>
      </c>
      <c r="J7" s="1">
        <v>3.3</v>
      </c>
      <c r="K7" s="1">
        <v>0.3</v>
      </c>
      <c r="L7" s="1">
        <v>0</v>
      </c>
      <c r="M7" s="1">
        <v>0.4</v>
      </c>
      <c r="N7" s="1">
        <v>0.7</v>
      </c>
      <c r="O7" s="1">
        <v>0</v>
      </c>
      <c r="P7" s="1">
        <v>0.3</v>
      </c>
      <c r="Q7" s="1">
        <v>106.5</v>
      </c>
    </row>
    <row r="8" spans="1:17">
      <c r="A8" s="1" t="s">
        <v>13</v>
      </c>
      <c r="B8" s="1">
        <f t="shared" si="0"/>
        <v>152</v>
      </c>
      <c r="C8" s="1">
        <f t="shared" ref="C8:C19" si="1">SUM(I8:K8)</f>
        <v>58.699999999999996</v>
      </c>
      <c r="D8" s="1">
        <f t="shared" ref="D8:D19" si="2">SUM(L8:P8)</f>
        <v>13.700000000000001</v>
      </c>
      <c r="F8" s="1">
        <v>14.4</v>
      </c>
      <c r="G8" s="1">
        <v>86.6</v>
      </c>
      <c r="H8" s="1">
        <v>51</v>
      </c>
      <c r="I8" s="1">
        <v>38.799999999999997</v>
      </c>
      <c r="J8" s="1">
        <v>13</v>
      </c>
      <c r="K8" s="1">
        <v>6.9</v>
      </c>
      <c r="L8" s="1">
        <v>5.4</v>
      </c>
      <c r="M8" s="1">
        <v>6.2</v>
      </c>
      <c r="N8" s="1">
        <v>0</v>
      </c>
      <c r="O8" s="1">
        <v>0.2</v>
      </c>
      <c r="P8" s="1">
        <v>1.9</v>
      </c>
      <c r="Q8" s="1">
        <v>224.4</v>
      </c>
    </row>
    <row r="9" spans="1:17">
      <c r="A9" s="1" t="s">
        <v>14</v>
      </c>
      <c r="B9" s="1">
        <f t="shared" si="0"/>
        <v>152.69999999999999</v>
      </c>
      <c r="C9" s="1">
        <f t="shared" si="1"/>
        <v>110.9</v>
      </c>
      <c r="D9" s="1">
        <f t="shared" si="2"/>
        <v>48.6</v>
      </c>
      <c r="F9" s="1">
        <v>11.6</v>
      </c>
      <c r="G9" s="1">
        <v>75.599999999999994</v>
      </c>
      <c r="H9" s="1">
        <v>65.5</v>
      </c>
      <c r="I9" s="1">
        <v>58.3</v>
      </c>
      <c r="J9" s="1">
        <v>30</v>
      </c>
      <c r="K9" s="1">
        <v>22.6</v>
      </c>
      <c r="L9" s="1">
        <v>11.5</v>
      </c>
      <c r="M9" s="1">
        <v>13.6</v>
      </c>
      <c r="N9" s="1">
        <v>8.5</v>
      </c>
      <c r="O9" s="1">
        <v>6</v>
      </c>
      <c r="P9" s="1">
        <v>9</v>
      </c>
      <c r="Q9" s="1">
        <v>312.2</v>
      </c>
    </row>
    <row r="10" spans="1:17">
      <c r="A10" s="1" t="s">
        <v>15</v>
      </c>
      <c r="B10" s="1">
        <f t="shared" si="0"/>
        <v>101.2</v>
      </c>
      <c r="C10" s="1">
        <f t="shared" si="1"/>
        <v>145.60000000000002</v>
      </c>
      <c r="D10" s="1">
        <f t="shared" si="2"/>
        <v>90.3</v>
      </c>
      <c r="F10" s="1">
        <v>2.6</v>
      </c>
      <c r="G10" s="1">
        <v>33.4</v>
      </c>
      <c r="H10" s="1">
        <v>65.2</v>
      </c>
      <c r="I10" s="1">
        <v>47</v>
      </c>
      <c r="J10" s="1">
        <v>58.4</v>
      </c>
      <c r="K10" s="1">
        <v>40.200000000000003</v>
      </c>
      <c r="L10" s="1">
        <v>25.8</v>
      </c>
      <c r="M10" s="1">
        <v>20.9</v>
      </c>
      <c r="N10" s="1">
        <v>19.399999999999999</v>
      </c>
      <c r="O10" s="1">
        <v>10.4</v>
      </c>
      <c r="P10" s="1">
        <v>13.8</v>
      </c>
      <c r="Q10" s="1">
        <v>337.1</v>
      </c>
    </row>
    <row r="11" spans="1:17">
      <c r="A11" s="1" t="s">
        <v>16</v>
      </c>
      <c r="B11" s="1">
        <f t="shared" si="0"/>
        <v>44.2</v>
      </c>
      <c r="C11" s="1">
        <f t="shared" si="1"/>
        <v>106.5</v>
      </c>
      <c r="D11" s="1">
        <f t="shared" si="2"/>
        <v>108.80000000000001</v>
      </c>
      <c r="F11" s="1">
        <v>3.3</v>
      </c>
      <c r="G11" s="1">
        <v>18.600000000000001</v>
      </c>
      <c r="H11" s="1">
        <v>22.3</v>
      </c>
      <c r="I11" s="1">
        <v>27.5</v>
      </c>
      <c r="J11" s="1">
        <v>41.8</v>
      </c>
      <c r="K11" s="1">
        <v>37.200000000000003</v>
      </c>
      <c r="L11" s="1">
        <v>23.5</v>
      </c>
      <c r="M11" s="1">
        <v>24.2</v>
      </c>
      <c r="N11" s="1">
        <v>19.7</v>
      </c>
      <c r="O11" s="1">
        <v>8.1999999999999993</v>
      </c>
      <c r="P11" s="1">
        <v>33.200000000000003</v>
      </c>
      <c r="Q11" s="1">
        <v>259.39999999999998</v>
      </c>
    </row>
    <row r="12" spans="1:17">
      <c r="A12" s="1" t="s">
        <v>17</v>
      </c>
      <c r="B12" s="1">
        <f t="shared" si="0"/>
        <v>9.6999999999999993</v>
      </c>
      <c r="C12" s="1">
        <f t="shared" si="1"/>
        <v>58.300000000000004</v>
      </c>
      <c r="D12" s="1">
        <f t="shared" si="2"/>
        <v>97.1</v>
      </c>
      <c r="F12" s="1">
        <v>0</v>
      </c>
      <c r="G12" s="1">
        <v>5.9</v>
      </c>
      <c r="H12" s="1">
        <v>3.8</v>
      </c>
      <c r="I12" s="1">
        <v>19.8</v>
      </c>
      <c r="J12" s="1">
        <v>15.9</v>
      </c>
      <c r="K12" s="1">
        <v>22.6</v>
      </c>
      <c r="L12" s="1">
        <v>23.9</v>
      </c>
      <c r="M12" s="1">
        <v>18.100000000000001</v>
      </c>
      <c r="N12" s="1">
        <v>13.8</v>
      </c>
      <c r="O12" s="1">
        <v>8.9</v>
      </c>
      <c r="P12" s="1">
        <v>32.4</v>
      </c>
      <c r="Q12" s="1">
        <v>165.2</v>
      </c>
    </row>
    <row r="13" spans="1:17">
      <c r="A13" s="1" t="s">
        <v>18</v>
      </c>
      <c r="B13" s="1">
        <f t="shared" si="0"/>
        <v>7.9</v>
      </c>
      <c r="C13" s="1">
        <f t="shared" si="1"/>
        <v>41.2</v>
      </c>
      <c r="D13" s="1">
        <f t="shared" si="2"/>
        <v>88.5</v>
      </c>
      <c r="F13" s="1">
        <v>0</v>
      </c>
      <c r="G13" s="1">
        <v>3.5</v>
      </c>
      <c r="H13" s="1">
        <v>4.4000000000000004</v>
      </c>
      <c r="I13" s="1">
        <v>7.8</v>
      </c>
      <c r="J13" s="1">
        <v>19.899999999999999</v>
      </c>
      <c r="K13" s="1">
        <v>13.5</v>
      </c>
      <c r="L13" s="1">
        <v>13.2</v>
      </c>
      <c r="M13" s="1">
        <v>13.4</v>
      </c>
      <c r="N13" s="1">
        <v>17.3</v>
      </c>
      <c r="O13" s="1">
        <v>10.7</v>
      </c>
      <c r="P13" s="1">
        <v>33.9</v>
      </c>
      <c r="Q13" s="1">
        <v>137.5</v>
      </c>
    </row>
    <row r="14" spans="1:17">
      <c r="A14" s="1" t="s">
        <v>19</v>
      </c>
      <c r="B14" s="1">
        <f t="shared" si="0"/>
        <v>1.5</v>
      </c>
      <c r="C14" s="1">
        <f t="shared" si="1"/>
        <v>19.899999999999999</v>
      </c>
      <c r="D14" s="1">
        <f t="shared" si="2"/>
        <v>68.2</v>
      </c>
      <c r="F14" s="1">
        <v>0</v>
      </c>
      <c r="G14" s="1">
        <v>0.7</v>
      </c>
      <c r="H14" s="1">
        <v>0.8</v>
      </c>
      <c r="I14" s="1">
        <v>1.9</v>
      </c>
      <c r="J14" s="1">
        <v>6</v>
      </c>
      <c r="K14" s="1">
        <v>12</v>
      </c>
      <c r="L14" s="1">
        <v>11.8</v>
      </c>
      <c r="M14" s="1">
        <v>13.8</v>
      </c>
      <c r="N14" s="1">
        <v>5.6</v>
      </c>
      <c r="O14" s="1">
        <v>13.2</v>
      </c>
      <c r="P14" s="1">
        <v>23.8</v>
      </c>
      <c r="Q14" s="1">
        <v>89.6</v>
      </c>
    </row>
    <row r="15" spans="1:17">
      <c r="A15" s="1" t="s">
        <v>20</v>
      </c>
      <c r="B15" s="1">
        <f t="shared" si="0"/>
        <v>2.2999999999999998</v>
      </c>
      <c r="C15" s="1">
        <f t="shared" si="1"/>
        <v>13.600000000000001</v>
      </c>
      <c r="D15" s="1">
        <f t="shared" si="2"/>
        <v>39.5</v>
      </c>
      <c r="F15" s="1">
        <v>0</v>
      </c>
      <c r="G15" s="1">
        <v>0</v>
      </c>
      <c r="H15" s="1">
        <v>2.2999999999999998</v>
      </c>
      <c r="I15" s="1">
        <v>4.3</v>
      </c>
      <c r="J15" s="1">
        <v>0.9</v>
      </c>
      <c r="K15" s="1">
        <v>8.4</v>
      </c>
      <c r="L15" s="1">
        <v>6.6</v>
      </c>
      <c r="M15" s="1">
        <v>2.2999999999999998</v>
      </c>
      <c r="N15" s="1">
        <v>4.5999999999999996</v>
      </c>
      <c r="O15" s="1">
        <v>1.8</v>
      </c>
      <c r="P15" s="1">
        <v>24.2</v>
      </c>
      <c r="Q15" s="1">
        <v>55.4</v>
      </c>
    </row>
    <row r="16" spans="1:17">
      <c r="A16" s="1" t="s">
        <v>21</v>
      </c>
      <c r="B16" s="1">
        <f t="shared" si="0"/>
        <v>0.1</v>
      </c>
      <c r="C16" s="1">
        <f t="shared" si="1"/>
        <v>7.2</v>
      </c>
      <c r="D16" s="1">
        <f t="shared" si="2"/>
        <v>22.8</v>
      </c>
      <c r="F16" s="1">
        <v>0</v>
      </c>
      <c r="G16" s="1">
        <v>0</v>
      </c>
      <c r="H16" s="1">
        <v>0.1</v>
      </c>
      <c r="I16" s="1">
        <v>1.3</v>
      </c>
      <c r="J16" s="1">
        <v>0.2</v>
      </c>
      <c r="K16" s="1">
        <v>5.7</v>
      </c>
      <c r="L16" s="1">
        <v>2</v>
      </c>
      <c r="M16" s="1">
        <v>1.1000000000000001</v>
      </c>
      <c r="N16" s="1">
        <v>0.8</v>
      </c>
      <c r="O16" s="1">
        <v>4.9000000000000004</v>
      </c>
      <c r="P16" s="1">
        <v>14</v>
      </c>
      <c r="Q16" s="1">
        <v>30.2</v>
      </c>
    </row>
    <row r="17" spans="1:17">
      <c r="A17" s="1" t="s">
        <v>22</v>
      </c>
      <c r="B17" s="1">
        <f t="shared" si="0"/>
        <v>0.1</v>
      </c>
      <c r="C17" s="1">
        <f t="shared" si="1"/>
        <v>0.5</v>
      </c>
      <c r="D17" s="1">
        <f t="shared" si="2"/>
        <v>27.6</v>
      </c>
      <c r="F17" s="1">
        <v>0</v>
      </c>
      <c r="G17" s="1">
        <v>0</v>
      </c>
      <c r="H17" s="1">
        <v>0.1</v>
      </c>
      <c r="I17" s="1">
        <v>0</v>
      </c>
      <c r="J17" s="1">
        <v>0</v>
      </c>
      <c r="K17" s="1">
        <v>0.5</v>
      </c>
      <c r="L17" s="1">
        <v>4.7</v>
      </c>
      <c r="M17" s="1">
        <v>7.7</v>
      </c>
      <c r="N17" s="1">
        <v>2</v>
      </c>
      <c r="O17" s="1">
        <v>0.8</v>
      </c>
      <c r="P17" s="1">
        <v>12.4</v>
      </c>
      <c r="Q17" s="1">
        <v>28.2</v>
      </c>
    </row>
    <row r="18" spans="1:17">
      <c r="A18" s="1" t="s">
        <v>23</v>
      </c>
      <c r="B18" s="1">
        <f t="shared" si="0"/>
        <v>0</v>
      </c>
      <c r="C18" s="1">
        <f t="shared" si="1"/>
        <v>1</v>
      </c>
      <c r="D18" s="1">
        <f t="shared" si="2"/>
        <v>53.9</v>
      </c>
      <c r="F18" s="1">
        <v>0</v>
      </c>
      <c r="G18" s="1">
        <v>0</v>
      </c>
      <c r="H18" s="1">
        <v>0</v>
      </c>
      <c r="I18" s="1">
        <v>0</v>
      </c>
      <c r="J18" s="1">
        <v>0.9</v>
      </c>
      <c r="K18" s="1">
        <v>0.1</v>
      </c>
      <c r="L18" s="1">
        <v>1.1000000000000001</v>
      </c>
      <c r="M18" s="1">
        <v>3.8</v>
      </c>
      <c r="N18" s="1">
        <v>7.2</v>
      </c>
      <c r="O18" s="1">
        <v>4</v>
      </c>
      <c r="P18" s="1">
        <v>37.799999999999997</v>
      </c>
      <c r="Q18" s="1">
        <v>54.9</v>
      </c>
    </row>
    <row r="19" spans="1:17">
      <c r="A19" s="1" t="s">
        <v>0</v>
      </c>
      <c r="B19" s="1">
        <f t="shared" si="0"/>
        <v>560</v>
      </c>
      <c r="C19" s="1">
        <f t="shared" si="1"/>
        <v>580</v>
      </c>
      <c r="D19" s="1">
        <f t="shared" si="2"/>
        <v>661</v>
      </c>
      <c r="F19" s="1">
        <v>60.3</v>
      </c>
      <c r="G19" s="1">
        <v>267.10000000000002</v>
      </c>
      <c r="H19" s="1">
        <v>232.6</v>
      </c>
      <c r="I19" s="1">
        <v>220</v>
      </c>
      <c r="J19" s="1">
        <v>190.1</v>
      </c>
      <c r="K19" s="1">
        <v>169.9</v>
      </c>
      <c r="L19" s="1">
        <v>129.5</v>
      </c>
      <c r="M19" s="1">
        <v>125.6</v>
      </c>
      <c r="N19" s="1">
        <v>99.7</v>
      </c>
      <c r="O19" s="1">
        <v>69.2</v>
      </c>
      <c r="P19" s="1">
        <v>237</v>
      </c>
      <c r="Q19" s="1">
        <v>1800.9</v>
      </c>
    </row>
    <row r="20" spans="1:17">
      <c r="Q20" s="1">
        <f>Q19/3</f>
        <v>600.30000000000007</v>
      </c>
    </row>
    <row r="21" spans="1:17">
      <c r="A21" s="1" t="s">
        <v>27</v>
      </c>
      <c r="B21" s="4">
        <f>SUM(B7:B9)/B19</f>
        <v>0.70178571428571423</v>
      </c>
      <c r="C21" s="4">
        <f>SUM(C7:C9)/C19</f>
        <v>0.32137931034482758</v>
      </c>
      <c r="D21" s="4">
        <f>SUM(D7:D9)/D19</f>
        <v>9.636913767019667E-2</v>
      </c>
    </row>
    <row r="24" spans="1:17">
      <c r="B24" s="9" t="s">
        <v>50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7">
      <c r="A25" s="3" t="s">
        <v>55</v>
      </c>
      <c r="B25" s="1" t="s">
        <v>24</v>
      </c>
      <c r="C25" s="1" t="s">
        <v>25</v>
      </c>
      <c r="D25" s="1" t="s">
        <v>26</v>
      </c>
      <c r="F25" s="1" t="s">
        <v>1</v>
      </c>
      <c r="G25" s="1" t="s">
        <v>2</v>
      </c>
      <c r="H25" s="1" t="s">
        <v>3</v>
      </c>
      <c r="I25" s="1" t="s">
        <v>4</v>
      </c>
      <c r="J25" s="1" t="s">
        <v>5</v>
      </c>
      <c r="K25" s="1" t="s">
        <v>6</v>
      </c>
      <c r="L25" s="1" t="s">
        <v>7</v>
      </c>
      <c r="M25" s="1" t="s">
        <v>8</v>
      </c>
      <c r="N25" s="1" t="s">
        <v>9</v>
      </c>
      <c r="O25" s="1" t="s">
        <v>10</v>
      </c>
      <c r="P25" s="1" t="s">
        <v>11</v>
      </c>
      <c r="Q25" s="1" t="s">
        <v>0</v>
      </c>
    </row>
    <row r="26" spans="1:17">
      <c r="A26" s="5" t="s">
        <v>28</v>
      </c>
      <c r="B26" s="1">
        <f>SUM(F26:H26)</f>
        <v>12.200000000000001</v>
      </c>
      <c r="C26" s="1">
        <f>SUM(I26:K26)</f>
        <v>14.6</v>
      </c>
      <c r="D26" s="1">
        <f>SUM(L26:P26)</f>
        <v>4.7999999999999989</v>
      </c>
      <c r="F26" s="1">
        <v>2.7</v>
      </c>
      <c r="G26" s="1">
        <v>6.9</v>
      </c>
      <c r="H26" s="1">
        <v>2.6</v>
      </c>
      <c r="I26" s="1">
        <v>2.8</v>
      </c>
      <c r="J26" s="1">
        <v>5.2</v>
      </c>
      <c r="K26" s="1">
        <v>6.6</v>
      </c>
      <c r="L26" s="1">
        <v>4.5999999999999996</v>
      </c>
      <c r="M26" s="1">
        <v>0</v>
      </c>
      <c r="N26" s="1">
        <v>0.1</v>
      </c>
      <c r="O26" s="1">
        <v>0</v>
      </c>
      <c r="P26" s="1">
        <v>0.1</v>
      </c>
      <c r="Q26" s="1">
        <v>31.5</v>
      </c>
    </row>
    <row r="27" spans="1:17">
      <c r="A27" s="5" t="s">
        <v>46</v>
      </c>
      <c r="B27" s="1">
        <f t="shared" ref="B27:B45" si="3">SUM(F27:H27)</f>
        <v>8.8000000000000007</v>
      </c>
      <c r="C27" s="1">
        <f t="shared" ref="C27:C45" si="4">SUM(I27:K27)</f>
        <v>13.7</v>
      </c>
      <c r="D27" s="1">
        <f t="shared" ref="D27:D45" si="5">SUM(L27:P27)</f>
        <v>1.6</v>
      </c>
      <c r="F27" s="1">
        <v>0</v>
      </c>
      <c r="G27" s="1">
        <v>3.5</v>
      </c>
      <c r="H27" s="1">
        <v>5.3</v>
      </c>
      <c r="I27" s="1">
        <v>7.2</v>
      </c>
      <c r="J27" s="1">
        <v>3.2</v>
      </c>
      <c r="K27" s="1">
        <v>3.3</v>
      </c>
      <c r="L27" s="1">
        <v>0.5</v>
      </c>
      <c r="M27" s="1">
        <v>0.8</v>
      </c>
      <c r="N27" s="1">
        <v>0</v>
      </c>
      <c r="O27" s="1">
        <v>0</v>
      </c>
      <c r="P27" s="1">
        <v>0.3</v>
      </c>
      <c r="Q27" s="1">
        <v>24.1</v>
      </c>
    </row>
    <row r="28" spans="1:17">
      <c r="A28" s="5" t="s">
        <v>41</v>
      </c>
      <c r="B28" s="1">
        <f t="shared" si="3"/>
        <v>25.1</v>
      </c>
      <c r="C28" s="1">
        <f t="shared" si="4"/>
        <v>16.600000000000001</v>
      </c>
      <c r="D28" s="1">
        <f t="shared" si="5"/>
        <v>1.7</v>
      </c>
      <c r="F28" s="1">
        <v>2.2999999999999998</v>
      </c>
      <c r="G28" s="1">
        <v>3.3</v>
      </c>
      <c r="H28" s="1">
        <v>19.5</v>
      </c>
      <c r="I28" s="1">
        <v>6.7</v>
      </c>
      <c r="J28" s="1">
        <v>4.8</v>
      </c>
      <c r="K28" s="1">
        <v>5.0999999999999996</v>
      </c>
      <c r="L28" s="1">
        <v>0.9</v>
      </c>
      <c r="M28" s="1">
        <v>0.1</v>
      </c>
      <c r="N28" s="1">
        <v>0</v>
      </c>
      <c r="O28" s="1">
        <v>0.5</v>
      </c>
      <c r="P28" s="1">
        <v>0.2</v>
      </c>
      <c r="Q28" s="1">
        <v>43.5</v>
      </c>
    </row>
    <row r="29" spans="1:17">
      <c r="A29" s="5" t="s">
        <v>42</v>
      </c>
      <c r="B29" s="1">
        <f t="shared" si="3"/>
        <v>43.6</v>
      </c>
      <c r="C29" s="1">
        <f t="shared" si="4"/>
        <v>38.900000000000006</v>
      </c>
      <c r="D29" s="1">
        <f t="shared" si="5"/>
        <v>6.7</v>
      </c>
      <c r="F29" s="1">
        <v>1.2</v>
      </c>
      <c r="G29" s="1">
        <v>22.8</v>
      </c>
      <c r="H29" s="1">
        <v>19.600000000000001</v>
      </c>
      <c r="I29" s="1">
        <v>20.6</v>
      </c>
      <c r="J29" s="1">
        <v>11.8</v>
      </c>
      <c r="K29" s="1">
        <v>6.5</v>
      </c>
      <c r="L29" s="1">
        <v>1.1000000000000001</v>
      </c>
      <c r="M29" s="1">
        <v>2.4</v>
      </c>
      <c r="N29" s="1">
        <v>1</v>
      </c>
      <c r="O29" s="1">
        <v>1.2</v>
      </c>
      <c r="P29" s="1">
        <v>1</v>
      </c>
      <c r="Q29" s="1">
        <v>89.3</v>
      </c>
    </row>
    <row r="30" spans="1:17">
      <c r="A30" s="5" t="s">
        <v>43</v>
      </c>
      <c r="B30" s="1">
        <f t="shared" si="3"/>
        <v>109.5</v>
      </c>
      <c r="C30" s="1">
        <f t="shared" si="4"/>
        <v>60.6</v>
      </c>
      <c r="D30" s="1">
        <f t="shared" si="5"/>
        <v>12.8</v>
      </c>
      <c r="F30" s="1">
        <v>25.8</v>
      </c>
      <c r="G30" s="1">
        <v>51.5</v>
      </c>
      <c r="H30" s="1">
        <v>32.200000000000003</v>
      </c>
      <c r="I30" s="1">
        <v>32</v>
      </c>
      <c r="J30" s="1">
        <v>20.5</v>
      </c>
      <c r="K30" s="1">
        <v>8.1</v>
      </c>
      <c r="L30" s="1">
        <v>1.8</v>
      </c>
      <c r="M30" s="1">
        <v>8</v>
      </c>
      <c r="N30" s="1">
        <v>2</v>
      </c>
      <c r="O30" s="1">
        <v>0.5</v>
      </c>
      <c r="P30" s="1">
        <v>0.5</v>
      </c>
      <c r="Q30" s="1">
        <v>183</v>
      </c>
    </row>
    <row r="31" spans="1:17">
      <c r="A31" s="5" t="s">
        <v>44</v>
      </c>
      <c r="B31" s="1">
        <f t="shared" si="3"/>
        <v>135.30000000000001</v>
      </c>
      <c r="C31" s="1">
        <f t="shared" si="4"/>
        <v>82.9</v>
      </c>
      <c r="D31" s="1">
        <f t="shared" si="5"/>
        <v>14.4</v>
      </c>
      <c r="F31" s="1">
        <v>11.8</v>
      </c>
      <c r="G31" s="1">
        <v>75.3</v>
      </c>
      <c r="H31" s="1">
        <v>48.2</v>
      </c>
      <c r="I31" s="1">
        <v>33.1</v>
      </c>
      <c r="J31" s="1">
        <v>30.6</v>
      </c>
      <c r="K31" s="1">
        <v>19.2</v>
      </c>
      <c r="L31" s="1">
        <v>2.8</v>
      </c>
      <c r="M31" s="1">
        <v>4.7</v>
      </c>
      <c r="N31" s="1">
        <v>2.9</v>
      </c>
      <c r="O31" s="1">
        <v>1.1000000000000001</v>
      </c>
      <c r="P31" s="1">
        <v>2.9</v>
      </c>
      <c r="Q31" s="1">
        <v>232.5</v>
      </c>
    </row>
    <row r="32" spans="1:17">
      <c r="A32" s="5" t="s">
        <v>45</v>
      </c>
      <c r="B32" s="1">
        <f t="shared" si="3"/>
        <v>127.2</v>
      </c>
      <c r="C32" s="1">
        <f t="shared" si="4"/>
        <v>63.9</v>
      </c>
      <c r="D32" s="1">
        <f t="shared" si="5"/>
        <v>15.9</v>
      </c>
      <c r="F32" s="1">
        <v>12.6</v>
      </c>
      <c r="G32" s="1">
        <v>59.9</v>
      </c>
      <c r="H32" s="1">
        <v>54.7</v>
      </c>
      <c r="I32" s="1">
        <v>15.9</v>
      </c>
      <c r="J32" s="1">
        <v>27.6</v>
      </c>
      <c r="K32" s="1">
        <v>20.399999999999999</v>
      </c>
      <c r="L32" s="1">
        <v>5.4</v>
      </c>
      <c r="M32" s="1">
        <v>3</v>
      </c>
      <c r="N32" s="1">
        <v>0.8</v>
      </c>
      <c r="O32" s="1">
        <v>1.2</v>
      </c>
      <c r="P32" s="1">
        <v>5.5</v>
      </c>
      <c r="Q32" s="1">
        <v>207.1</v>
      </c>
    </row>
    <row r="33" spans="1:17">
      <c r="A33" s="5" t="s">
        <v>29</v>
      </c>
      <c r="B33" s="8">
        <f t="shared" si="3"/>
        <v>53</v>
      </c>
      <c r="C33" s="8">
        <f t="shared" si="4"/>
        <v>62.599999999999994</v>
      </c>
      <c r="D33" s="8">
        <f t="shared" si="5"/>
        <v>24</v>
      </c>
      <c r="F33" s="1">
        <v>2</v>
      </c>
      <c r="G33" s="1">
        <v>20.5</v>
      </c>
      <c r="H33" s="1">
        <v>30.5</v>
      </c>
      <c r="I33" s="1">
        <v>24.6</v>
      </c>
      <c r="J33" s="1">
        <v>21.2</v>
      </c>
      <c r="K33" s="1">
        <v>16.8</v>
      </c>
      <c r="L33" s="1">
        <v>3.1</v>
      </c>
      <c r="M33" s="1">
        <v>1.4</v>
      </c>
      <c r="N33" s="1">
        <v>5.6</v>
      </c>
      <c r="O33" s="1">
        <v>1.8</v>
      </c>
      <c r="P33" s="1">
        <v>12.1</v>
      </c>
      <c r="Q33" s="1">
        <v>139.69999999999999</v>
      </c>
    </row>
    <row r="34" spans="1:17">
      <c r="A34" s="5" t="s">
        <v>30</v>
      </c>
      <c r="B34" s="8">
        <f t="shared" si="3"/>
        <v>29.200000000000003</v>
      </c>
      <c r="C34" s="8">
        <f t="shared" si="4"/>
        <v>65.2</v>
      </c>
      <c r="D34" s="8">
        <f t="shared" si="5"/>
        <v>29.4</v>
      </c>
      <c r="F34" s="1">
        <v>2</v>
      </c>
      <c r="G34" s="1">
        <v>16.100000000000001</v>
      </c>
      <c r="H34" s="1">
        <v>11.1</v>
      </c>
      <c r="I34" s="1">
        <v>33.200000000000003</v>
      </c>
      <c r="J34" s="1">
        <v>18.7</v>
      </c>
      <c r="K34" s="1">
        <v>13.3</v>
      </c>
      <c r="L34" s="1">
        <v>7.7</v>
      </c>
      <c r="M34" s="1">
        <v>4.5999999999999996</v>
      </c>
      <c r="N34" s="1">
        <v>1.5</v>
      </c>
      <c r="O34" s="1">
        <v>1.4</v>
      </c>
      <c r="P34" s="1">
        <v>14.2</v>
      </c>
      <c r="Q34" s="1">
        <v>123.7</v>
      </c>
    </row>
    <row r="35" spans="1:17">
      <c r="A35" s="5" t="s">
        <v>31</v>
      </c>
      <c r="B35" s="8">
        <f t="shared" si="3"/>
        <v>9.8000000000000007</v>
      </c>
      <c r="C35" s="8">
        <f t="shared" si="4"/>
        <v>51.8</v>
      </c>
      <c r="D35" s="8">
        <f t="shared" si="5"/>
        <v>61.1</v>
      </c>
      <c r="F35" s="1">
        <v>0</v>
      </c>
      <c r="G35" s="1">
        <v>5.0999999999999996</v>
      </c>
      <c r="H35" s="1">
        <v>4.7</v>
      </c>
      <c r="I35" s="1">
        <v>24.8</v>
      </c>
      <c r="J35" s="1">
        <v>14.1</v>
      </c>
      <c r="K35" s="1">
        <v>12.9</v>
      </c>
      <c r="L35" s="1">
        <v>9.5</v>
      </c>
      <c r="M35" s="1">
        <v>19</v>
      </c>
      <c r="N35" s="1">
        <v>8.6</v>
      </c>
      <c r="O35" s="1">
        <v>8.1</v>
      </c>
      <c r="P35" s="1">
        <v>15.9</v>
      </c>
      <c r="Q35" s="1">
        <v>122.6</v>
      </c>
    </row>
    <row r="36" spans="1:17">
      <c r="A36" s="5" t="s">
        <v>32</v>
      </c>
      <c r="B36" s="8">
        <f t="shared" si="3"/>
        <v>6.1999999999999993</v>
      </c>
      <c r="C36" s="8">
        <f t="shared" si="4"/>
        <v>54.2</v>
      </c>
      <c r="D36" s="8">
        <f t="shared" si="5"/>
        <v>83.9</v>
      </c>
      <c r="F36" s="1">
        <v>0</v>
      </c>
      <c r="G36" s="1">
        <v>2.1</v>
      </c>
      <c r="H36" s="1">
        <v>4.0999999999999996</v>
      </c>
      <c r="I36" s="1">
        <v>8.5</v>
      </c>
      <c r="J36" s="1">
        <v>18.3</v>
      </c>
      <c r="K36" s="1">
        <v>27.4</v>
      </c>
      <c r="L36" s="1">
        <v>24.5</v>
      </c>
      <c r="M36" s="1">
        <v>15</v>
      </c>
      <c r="N36" s="1">
        <v>13.5</v>
      </c>
      <c r="O36" s="1">
        <v>11.9</v>
      </c>
      <c r="P36" s="1">
        <v>19</v>
      </c>
      <c r="Q36" s="1">
        <v>144.19999999999999</v>
      </c>
    </row>
    <row r="37" spans="1:17">
      <c r="A37" s="5" t="s">
        <v>33</v>
      </c>
      <c r="B37" s="8">
        <f t="shared" si="3"/>
        <v>0</v>
      </c>
      <c r="C37" s="8">
        <f t="shared" si="4"/>
        <v>25.4</v>
      </c>
      <c r="D37" s="8">
        <f t="shared" si="5"/>
        <v>98.600000000000009</v>
      </c>
      <c r="F37" s="1">
        <v>0</v>
      </c>
      <c r="G37" s="1">
        <v>0</v>
      </c>
      <c r="H37" s="1">
        <v>0</v>
      </c>
      <c r="I37" s="1">
        <v>7.8</v>
      </c>
      <c r="J37" s="1">
        <v>6.3</v>
      </c>
      <c r="K37" s="1">
        <v>11.3</v>
      </c>
      <c r="L37" s="1">
        <v>19.8</v>
      </c>
      <c r="M37" s="1">
        <v>25.3</v>
      </c>
      <c r="N37" s="1">
        <v>18.5</v>
      </c>
      <c r="O37" s="1">
        <v>6.8</v>
      </c>
      <c r="P37" s="1">
        <v>28.2</v>
      </c>
      <c r="Q37" s="1">
        <v>123.9</v>
      </c>
    </row>
    <row r="38" spans="1:17">
      <c r="A38" s="5" t="s">
        <v>34</v>
      </c>
      <c r="B38" s="8">
        <f t="shared" si="3"/>
        <v>0</v>
      </c>
      <c r="C38" s="8">
        <f t="shared" si="4"/>
        <v>13.6</v>
      </c>
      <c r="D38" s="8">
        <f t="shared" si="5"/>
        <v>91.9</v>
      </c>
      <c r="F38" s="1">
        <v>0</v>
      </c>
      <c r="G38" s="1">
        <v>0</v>
      </c>
      <c r="H38" s="1">
        <v>0</v>
      </c>
      <c r="I38" s="1">
        <v>2.6</v>
      </c>
      <c r="J38" s="1">
        <v>5</v>
      </c>
      <c r="K38" s="1">
        <v>6</v>
      </c>
      <c r="L38" s="1">
        <v>24.1</v>
      </c>
      <c r="M38" s="1">
        <v>13</v>
      </c>
      <c r="N38" s="1">
        <v>18.399999999999999</v>
      </c>
      <c r="O38" s="1">
        <v>5.9</v>
      </c>
      <c r="P38" s="1">
        <v>30.5</v>
      </c>
      <c r="Q38" s="1">
        <v>105.5</v>
      </c>
    </row>
    <row r="39" spans="1:17">
      <c r="A39" s="5" t="s">
        <v>35</v>
      </c>
      <c r="B39" s="8">
        <f t="shared" si="3"/>
        <v>0.1</v>
      </c>
      <c r="C39" s="8">
        <f t="shared" si="4"/>
        <v>8.4</v>
      </c>
      <c r="D39" s="8">
        <f t="shared" si="5"/>
        <v>66</v>
      </c>
      <c r="F39" s="1">
        <v>0</v>
      </c>
      <c r="G39" s="1">
        <v>0</v>
      </c>
      <c r="H39" s="1">
        <v>0.1</v>
      </c>
      <c r="I39" s="1">
        <v>0.2</v>
      </c>
      <c r="J39" s="1">
        <v>2</v>
      </c>
      <c r="K39" s="1">
        <v>6.2</v>
      </c>
      <c r="L39" s="1">
        <v>8.6</v>
      </c>
      <c r="M39" s="1">
        <v>10.4</v>
      </c>
      <c r="N39" s="1">
        <v>13.3</v>
      </c>
      <c r="O39" s="1">
        <v>7.3</v>
      </c>
      <c r="P39" s="1">
        <v>26.4</v>
      </c>
      <c r="Q39" s="1">
        <v>74.599999999999994</v>
      </c>
    </row>
    <row r="40" spans="1:17">
      <c r="A40" s="5" t="s">
        <v>36</v>
      </c>
      <c r="B40" s="8">
        <f t="shared" si="3"/>
        <v>0.1</v>
      </c>
      <c r="C40" s="8">
        <f t="shared" si="4"/>
        <v>3.5</v>
      </c>
      <c r="D40" s="8">
        <f t="shared" si="5"/>
        <v>51.6</v>
      </c>
      <c r="F40" s="1">
        <v>0</v>
      </c>
      <c r="G40" s="1">
        <v>0</v>
      </c>
      <c r="H40" s="1">
        <v>0.1</v>
      </c>
      <c r="I40" s="1">
        <v>0</v>
      </c>
      <c r="J40" s="1">
        <v>0.2</v>
      </c>
      <c r="K40" s="1">
        <v>3.3</v>
      </c>
      <c r="L40" s="1">
        <v>7.1</v>
      </c>
      <c r="M40" s="1">
        <v>9.4</v>
      </c>
      <c r="N40" s="1">
        <v>6</v>
      </c>
      <c r="O40" s="1">
        <v>11.7</v>
      </c>
      <c r="P40" s="1">
        <v>17.399999999999999</v>
      </c>
      <c r="Q40" s="1">
        <v>55.4</v>
      </c>
    </row>
    <row r="41" spans="1:17">
      <c r="A41" s="5" t="s">
        <v>37</v>
      </c>
      <c r="B41" s="8">
        <f t="shared" si="3"/>
        <v>0</v>
      </c>
      <c r="C41" s="8">
        <f t="shared" si="4"/>
        <v>2.7</v>
      </c>
      <c r="D41" s="8">
        <f t="shared" si="5"/>
        <v>30.6</v>
      </c>
      <c r="F41" s="1">
        <v>0</v>
      </c>
      <c r="G41" s="1">
        <v>0</v>
      </c>
      <c r="H41" s="1">
        <v>0</v>
      </c>
      <c r="I41" s="1">
        <v>0</v>
      </c>
      <c r="J41" s="1">
        <v>0.5</v>
      </c>
      <c r="K41" s="1">
        <v>2.2000000000000002</v>
      </c>
      <c r="L41" s="1">
        <v>5.9</v>
      </c>
      <c r="M41" s="1">
        <v>3</v>
      </c>
      <c r="N41" s="1">
        <v>2.7</v>
      </c>
      <c r="O41" s="1">
        <v>1.8</v>
      </c>
      <c r="P41" s="1">
        <v>17.2</v>
      </c>
      <c r="Q41" s="1">
        <v>33.299999999999997</v>
      </c>
    </row>
    <row r="42" spans="1:17">
      <c r="A42" s="5" t="s">
        <v>38</v>
      </c>
      <c r="B42" s="8">
        <f t="shared" si="3"/>
        <v>0</v>
      </c>
      <c r="C42" s="8">
        <f t="shared" si="4"/>
        <v>1.2</v>
      </c>
      <c r="D42" s="8">
        <f t="shared" si="5"/>
        <v>15.899999999999999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1.2</v>
      </c>
      <c r="L42" s="1">
        <v>0.2</v>
      </c>
      <c r="M42" s="1">
        <v>1</v>
      </c>
      <c r="N42" s="1">
        <v>0.6</v>
      </c>
      <c r="O42" s="1">
        <v>3.4</v>
      </c>
      <c r="P42" s="1">
        <v>10.7</v>
      </c>
      <c r="Q42" s="1">
        <v>17</v>
      </c>
    </row>
    <row r="43" spans="1:17">
      <c r="A43" s="5" t="s">
        <v>39</v>
      </c>
      <c r="B43" s="8">
        <f t="shared" si="3"/>
        <v>0</v>
      </c>
      <c r="C43" s="8">
        <f t="shared" si="4"/>
        <v>0</v>
      </c>
      <c r="D43" s="8">
        <f t="shared" si="5"/>
        <v>16.8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3.2</v>
      </c>
      <c r="N43" s="1">
        <v>1.6</v>
      </c>
      <c r="O43" s="1">
        <v>0.8</v>
      </c>
      <c r="P43" s="1">
        <v>10.199999999999999</v>
      </c>
      <c r="Q43" s="1">
        <v>16.7</v>
      </c>
    </row>
    <row r="44" spans="1:17">
      <c r="A44" s="5" t="s">
        <v>40</v>
      </c>
      <c r="B44" s="8">
        <f t="shared" si="3"/>
        <v>0</v>
      </c>
      <c r="C44" s="8">
        <f t="shared" si="4"/>
        <v>0</v>
      </c>
      <c r="D44" s="8">
        <f t="shared" si="5"/>
        <v>33.200000000000003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1.1000000000000001</v>
      </c>
      <c r="N44" s="1">
        <v>2.6</v>
      </c>
      <c r="O44" s="1">
        <v>3.8</v>
      </c>
      <c r="P44" s="1">
        <v>24.7</v>
      </c>
      <c r="Q44" s="1">
        <v>33.200000000000003</v>
      </c>
    </row>
    <row r="45" spans="1:17">
      <c r="A45" s="1" t="s">
        <v>0</v>
      </c>
      <c r="B45" s="8">
        <f t="shared" si="3"/>
        <v>560</v>
      </c>
      <c r="C45" s="8">
        <f t="shared" si="4"/>
        <v>580</v>
      </c>
      <c r="D45" s="8">
        <f t="shared" si="5"/>
        <v>661</v>
      </c>
      <c r="F45" s="1">
        <v>60.3</v>
      </c>
      <c r="G45" s="1">
        <v>267.10000000000002</v>
      </c>
      <c r="H45" s="1">
        <v>232.6</v>
      </c>
      <c r="I45" s="1">
        <v>220</v>
      </c>
      <c r="J45" s="1">
        <v>190.1</v>
      </c>
      <c r="K45" s="1">
        <v>169.9</v>
      </c>
      <c r="L45" s="1">
        <v>129.5</v>
      </c>
      <c r="M45" s="1">
        <v>125.6</v>
      </c>
      <c r="N45" s="1">
        <v>99.7</v>
      </c>
      <c r="O45" s="1">
        <v>69.2</v>
      </c>
      <c r="P45" s="1">
        <v>237</v>
      </c>
      <c r="Q45" s="1">
        <v>1800.9</v>
      </c>
    </row>
    <row r="47" spans="1:17">
      <c r="A47" s="1" t="s">
        <v>47</v>
      </c>
      <c r="B47" s="4">
        <f>SUM(B26:B32)/B45</f>
        <v>0.82446428571428565</v>
      </c>
      <c r="C47" s="4">
        <f>SUM(C26:C32)/C45</f>
        <v>0.50206896551724134</v>
      </c>
      <c r="D47" s="4">
        <f>SUM(D26:D32)/D45</f>
        <v>8.759455370650529E-2</v>
      </c>
    </row>
    <row r="48" spans="1:17">
      <c r="A48" s="1" t="s">
        <v>27</v>
      </c>
      <c r="B48" s="4">
        <f>SUM(B26:B35)/B45</f>
        <v>0.98875000000000013</v>
      </c>
      <c r="C48" s="4">
        <f>SUM(C26:C35)/C45</f>
        <v>0.81172413793103437</v>
      </c>
      <c r="D48" s="4">
        <f>SUM(D26:D35)/D45</f>
        <v>0.26081694402420574</v>
      </c>
    </row>
    <row r="52" spans="2:3">
      <c r="B52" s="7" t="s">
        <v>56</v>
      </c>
      <c r="C52" s="8">
        <f>B2+B3</f>
        <v>1800.8</v>
      </c>
    </row>
    <row r="53" spans="2:3" ht="28">
      <c r="B53" s="10" t="s">
        <v>57</v>
      </c>
      <c r="C53" s="11">
        <f>SUM(B33:D44)/C52</f>
        <v>0.54975566414926702</v>
      </c>
    </row>
  </sheetData>
  <mergeCells count="2">
    <mergeCell ref="B5:P5"/>
    <mergeCell ref="B24:P2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SPSMD 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Tombe</dc:creator>
  <cp:lastModifiedBy>Colin Craig</cp:lastModifiedBy>
  <dcterms:created xsi:type="dcterms:W3CDTF">2017-12-28T04:08:33Z</dcterms:created>
  <dcterms:modified xsi:type="dcterms:W3CDTF">2018-01-14T19:48:07Z</dcterms:modified>
</cp:coreProperties>
</file>